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activeTab="1"/>
  </bookViews>
  <sheets>
    <sheet name="ปร.4 " sheetId="1" r:id="rId1"/>
    <sheet name="ปร.5" sheetId="2" r:id="rId2"/>
    <sheet name="ปร.6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H12" i="1"/>
  <c r="H13" i="1"/>
  <c r="H14" i="1"/>
  <c r="H15" i="1"/>
  <c r="H16" i="1"/>
  <c r="H17" i="1"/>
  <c r="H18" i="1"/>
  <c r="H19" i="1"/>
  <c r="H20" i="1"/>
  <c r="H21" i="1"/>
  <c r="H22" i="1"/>
  <c r="H23" i="1"/>
  <c r="I15" i="1" l="1"/>
  <c r="I14" i="1"/>
  <c r="I22" i="1"/>
  <c r="I23" i="1"/>
  <c r="I16" i="1"/>
  <c r="I21" i="1"/>
  <c r="I13" i="1"/>
  <c r="I20" i="1"/>
  <c r="I12" i="1"/>
  <c r="I19" i="1"/>
  <c r="I18" i="1"/>
  <c r="I17" i="1"/>
  <c r="I27" i="1" l="1"/>
  <c r="D12" i="2" l="1"/>
  <c r="F12" i="2" s="1"/>
  <c r="F19" i="2" s="1"/>
</calcChain>
</file>

<file path=xl/sharedStrings.xml><?xml version="1.0" encoding="utf-8"?>
<sst xmlns="http://schemas.openxmlformats.org/spreadsheetml/2006/main" count="129" uniqueCount="97">
  <si>
    <t>แบบแสดงรายการ ปริมาณงาน และราคา</t>
  </si>
  <si>
    <t>แบบเลขที่</t>
  </si>
  <si>
    <t>เมื่อวันที่</t>
  </si>
  <si>
    <t>หน่วย : บาท</t>
  </si>
  <si>
    <t>ลำดับที่</t>
  </si>
  <si>
    <t>รายการ</t>
  </si>
  <si>
    <t>จำนวน</t>
  </si>
  <si>
    <t>หน่วย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</si>
  <si>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</si>
  <si>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</si>
  <si>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</si>
  <si>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</si>
  <si>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</si>
  <si>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ค่าวัสดุและแรงงาน</t>
  </si>
  <si>
    <t>ลบ.ม.</t>
  </si>
  <si>
    <t>รวมทั้งหมด</t>
  </si>
  <si>
    <t>แบบ ปร.4  แผ่นที่ ....1./..1...</t>
  </si>
  <si>
    <t>ค่าวัสดุ+ค่าขนส่ง</t>
  </si>
  <si>
    <t>ตร.ม.</t>
  </si>
  <si>
    <t>แบบ ปร.6 แผ่นที่ ...../......</t>
  </si>
  <si>
    <t>แบบสรุปราคากลางงานก่อสร้างอาคาร</t>
  </si>
  <si>
    <t>ชื่อโครงการ/งานก่อสร้าง</t>
  </si>
  <si>
    <t>สถานที่ก่อสร้าง</t>
  </si>
  <si>
    <t>หน่วยงานเจ้าของโครงการ/งานก่อสร้าง</t>
  </si>
  <si>
    <t>แบบ ปร.4 และ ปร.5   ที่แนบ  มีจำนวน                                   ชุด</t>
  </si>
  <si>
    <t xml:space="preserve">คำนวณราคากลาง เมื่อวันที่                  </t>
  </si>
  <si>
    <t>เดือน</t>
  </si>
  <si>
    <t>พ.ศ.</t>
  </si>
  <si>
    <t>ค่าก่อสร้าง</t>
  </si>
  <si>
    <t>งาน/กลุ่มงาน................................</t>
  </si>
  <si>
    <t>.................ฯลฯ..................</t>
  </si>
  <si>
    <t>สรุป</t>
  </si>
  <si>
    <t>รวมค่าก่อสร้างทั้งโครงการ/งานก่อสร้าง</t>
  </si>
  <si>
    <t xml:space="preserve">                                        ราคากลาง</t>
  </si>
  <si>
    <t>ราคากลาง (..........................................ตัวอักษร...........................................)</t>
  </si>
  <si>
    <t>.........................................</t>
  </si>
  <si>
    <t>(..............................................)</t>
  </si>
  <si>
    <t>ประธานกรรมการกำหนดราคากลาง</t>
  </si>
  <si>
    <t>กรรมการกำหนดราคากลาง</t>
  </si>
  <si>
    <t xml:space="preserve">แบบ ปร.5 </t>
  </si>
  <si>
    <t>แบบสรุปค่าก่อสร้าง</t>
  </si>
  <si>
    <t xml:space="preserve">แบบ ปร.4  ที่แนบ  มีจำนวน      1 แผ่น                  </t>
  </si>
  <si>
    <t>หน้า  1/1</t>
  </si>
  <si>
    <t>ค่างานต้นทุน</t>
  </si>
  <si>
    <t xml:space="preserve"> Factor F</t>
  </si>
  <si>
    <t>เงื่อนไขการใช้ตาราง Factor F</t>
  </si>
  <si>
    <t>เงินล่วงหน้าจ่าย…….................%</t>
  </si>
  <si>
    <t>เงินประกันผลงานหัก...............%</t>
  </si>
  <si>
    <t>ภาษีมูลค่าเพิ่ม............7............%</t>
  </si>
  <si>
    <t>คิดเป็น/คิดเพียง</t>
  </si>
  <si>
    <t xml:space="preserve">หน่วยงานเจ้าของโครงการ/งานก่อสร้าง      องค์การบริหารส่วนตำบลเคร็ง      </t>
  </si>
  <si>
    <t>งานทรายหยาบรองพื้นทาง</t>
  </si>
  <si>
    <t>งานคอนกรีต</t>
  </si>
  <si>
    <t>เหล็ก Dowell</t>
  </si>
  <si>
    <t>โฟม</t>
  </si>
  <si>
    <t>ยางหยอดรอยต่อ</t>
  </si>
  <si>
    <t>โครงการ</t>
  </si>
  <si>
    <t>ตัน</t>
  </si>
  <si>
    <t>งานไม้แบบ</t>
  </si>
  <si>
    <t>ลบ.ฟ.</t>
  </si>
  <si>
    <t>งานเหล็กตะแกรงWire Mesh ขนาด 4.0มม.@0.20ม.</t>
  </si>
  <si>
    <t>แผ่น</t>
  </si>
  <si>
    <t>สืบราคา</t>
  </si>
  <si>
    <t>องค์การบริหารส่วนตำบลเคร็ง</t>
  </si>
  <si>
    <t>งานทาง</t>
  </si>
  <si>
    <t>ป้ายประชาสัมพันธ์โครงการ</t>
  </si>
  <si>
    <t>1 ป้าย</t>
  </si>
  <si>
    <t>ประเภท/งาน    งานทาง</t>
  </si>
  <si>
    <t>ประมาณราคา   นางพวงเพ็ชร  นิจปราณ</t>
  </si>
  <si>
    <t>ลิตร</t>
  </si>
  <si>
    <t xml:space="preserve">ประเภท/งาน     งานทาง  </t>
  </si>
  <si>
    <t>งานบดอัดพื้นทางเดิม</t>
  </si>
  <si>
    <t>DB Ø  12 มม.</t>
  </si>
  <si>
    <t>RB Ø 15 มม.</t>
  </si>
  <si>
    <t>RB Ø 19 มม.</t>
  </si>
  <si>
    <t>สถานที่ก่อสร้าง      หมู่ที่ 5  ตำบลเคร็ง อำเภอชะอวด จังหวัดนครศรีธรรมราช</t>
  </si>
  <si>
    <t xml:space="preserve">ชื่อโครงการ/งานก่อสร้าง  ก่อสร้างถนนคสล.  สายควนป้อม หมู่ที่ 1 - ควนราบ หมู่ที่ 6 รหัสสายทาง นศ.ถ.  74-013   หมู่ที่ 6  ตำบลเคร็ง </t>
  </si>
  <si>
    <t>สถานที่ก่อสร้าง      หมู่ที่   6  ตำบลเคร็ง อำเภอชะอวด จังหวัดนครศรีธรรมราช</t>
  </si>
  <si>
    <t>พ.ศ. 2566</t>
  </si>
  <si>
    <t>งานหินคลุก</t>
  </si>
  <si>
    <t xml:space="preserve">หน่วยงานเจ้าของโครงการ/งานก่อสร้าง        </t>
  </si>
  <si>
    <t>ดอกเบี้ยเงินกู้.............6............%</t>
  </si>
  <si>
    <t xml:space="preserve"> ผิวจราจรกว้าง  4.00  เมตร ระยะทาง 345 เมตร หนา 0.15 เมตร หรือพท.ไม่น้อยกว่า 1,380 ตร.ม.</t>
  </si>
  <si>
    <t>เดือน   มิถุนายน</t>
  </si>
  <si>
    <t xml:space="preserve">  (แปดแสนหกหมื่นห้าพันบาทถ้วน)</t>
  </si>
  <si>
    <t xml:space="preserve">ประมาณราคา เมื่อวันที่      15        เดือน   มิถุนายน   พ.ศ. 2566             </t>
  </si>
  <si>
    <t xml:space="preserve">                            (ลงชื่อ)..............................................................ประธานคณะกรรมการกำหนดราคากลาง</t>
  </si>
  <si>
    <t xml:space="preserve">                                        (นายจารึก  กาญจนวิจิตร)</t>
  </si>
  <si>
    <t xml:space="preserve">                                          ผู้อำนวยการกองช่าง</t>
  </si>
  <si>
    <t xml:space="preserve">                            (ลงชื่อ)..............................................................กรรมการกำหนดราคากลาง</t>
  </si>
  <si>
    <t xml:space="preserve">                                        (นางพวงเพ็ชร  นิจปราณ)</t>
  </si>
  <si>
    <t xml:space="preserve">                                        วิศวกรโยธาชำนาญการ</t>
  </si>
  <si>
    <t xml:space="preserve">                                         (นายราเชน  สุคนธุ์พันธุ์)</t>
  </si>
  <si>
    <t xml:space="preserve">                                            ผู้ช่วยนายช่างโยธา</t>
  </si>
  <si>
    <t xml:space="preserve">           คณะกรรมการผู้ลงนามข้างท้ายนี้ ได้พิจารณาตรวจสอบรายการประมาณการตามโครงการดังกล่าวและได้ยึดถือประมาณการนี้เป็นราคากลางในการก่อสร้าง</t>
  </si>
  <si>
    <t xml:space="preserve">                     ผิวจราจรกว้าง  4.00  เมตร ระยะทาง 345 เมตร หนา 0.15 เมตร หรือพท.ไม่น้อยกว่า 1,380 ตร.ม.</t>
  </si>
  <si>
    <t xml:space="preserve">                    ชื่อโครงการ/งานก่อสร้าง  ก่อสร้างถนนคสล.  สายควนป้อม หมู่ที่ 1 - ควนราบ หมู่ที่ 6 รหัสสายทาง นศ.ถ.  74-013   หมู่ที่ 6  ตำบลเคร็ง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</si>
</sst>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฿&quot;* #,##0.00_-;\-&quot;฿&quot;* #,##0.00_-;_-&quot;฿&quot;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0.00;[Red]0.00"/>
    <numFmt numFmtId="190" formatCode="#,##0.000"/>
    <numFmt numFmtId="191" formatCode="0.000;[Red]0.000"/>
  </numFmts>
  <fonts count="2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TH Niramit AS"/>
    </font>
    <font>
      <sz val="12"/>
      <color theme="1"/>
      <name val="Angsana New"/>
      <family val="1"/>
    </font>
    <font>
      <sz val="8"/>
      <color theme="1"/>
      <name val="Angsana New"/>
      <family val="1"/>
    </font>
    <font>
      <sz val="14"/>
      <color theme="1"/>
      <name val="Tahoma"/>
      <family val="2"/>
      <scheme val="minor"/>
    </font>
    <font>
      <b/>
      <sz val="10"/>
      <color theme="1"/>
      <name val="Angsana New"/>
      <family val="1"/>
    </font>
    <font>
      <sz val="14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b/>
      <sz val="15"/>
      <name val="Angsana New"/>
      <family val="1"/>
    </font>
    <font>
      <b/>
      <sz val="16"/>
      <name val="Angsana New"/>
      <family val="1"/>
    </font>
    <font>
      <sz val="8"/>
      <color theme="1"/>
      <name val="Tahoma"/>
      <family val="2"/>
      <scheme val="minor"/>
    </font>
    <font>
      <b/>
      <sz val="13"/>
      <color theme="1"/>
      <name val="Angsana New"/>
      <family val="1"/>
    </font>
    <font>
      <sz val="13"/>
      <color theme="1"/>
      <name val="Tahoma"/>
      <family val="2"/>
      <scheme val="minor"/>
    </font>
    <font>
      <sz val="14"/>
      <color rgb="FFFF0000"/>
      <name val="Angsana New"/>
      <family val="1"/>
    </font>
    <font>
      <sz val="12"/>
      <name val="TH SarabunPSK"/>
      <family val="2"/>
    </font>
    <font>
      <sz val="15"/>
      <color theme="1"/>
      <name val="Tahoma"/>
      <family val="2"/>
      <charset val="222"/>
      <scheme val="minor"/>
    </font>
    <font>
      <sz val="15"/>
      <name val="TH SarabunPSK"/>
      <family val="2"/>
    </font>
    <font>
      <sz val="10"/>
      <name val="Arial"/>
      <family val="2"/>
    </font>
    <font>
      <b/>
      <sz val="12"/>
      <color theme="1"/>
      <name val="Angsana New"/>
      <family val="1"/>
    </font>
    <font>
      <sz val="12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44" fontId="26" fillId="0" borderId="0" applyFont="0" applyFill="0" applyBorder="0" applyAlignment="0" applyProtection="0"/>
  </cellStyleXfs>
  <cellXfs count="156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/>
    <xf numFmtId="0" fontId="7" fillId="0" borderId="0" xfId="0" applyFont="1"/>
    <xf numFmtId="189" fontId="5" fillId="0" borderId="2" xfId="0" applyNumberFormat="1" applyFont="1" applyBorder="1" applyAlignment="1">
      <alignment horizontal="center"/>
    </xf>
    <xf numFmtId="189" fontId="4" fillId="0" borderId="2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4" fontId="6" fillId="0" borderId="9" xfId="1" applyNumberFormat="1" applyFont="1" applyBorder="1" applyAlignment="1">
      <alignment horizontal="center"/>
    </xf>
    <xf numFmtId="189" fontId="7" fillId="0" borderId="0" xfId="0" applyNumberFormat="1" applyFont="1" applyAlignment="1">
      <alignment horizontal="center"/>
    </xf>
    <xf numFmtId="188" fontId="7" fillId="0" borderId="0" xfId="0" applyNumberFormat="1" applyFont="1"/>
    <xf numFmtId="189" fontId="0" fillId="0" borderId="0" xfId="0" applyNumberFormat="1" applyAlignment="1">
      <alignment horizontal="center"/>
    </xf>
    <xf numFmtId="0" fontId="6" fillId="0" borderId="10" xfId="0" applyFont="1" applyBorder="1" applyAlignment="1">
      <alignment horizontal="center"/>
    </xf>
    <xf numFmtId="0" fontId="2" fillId="0" borderId="10" xfId="0" applyFont="1" applyBorder="1"/>
    <xf numFmtId="189" fontId="6" fillId="0" borderId="10" xfId="0" applyNumberFormat="1" applyFont="1" applyBorder="1" applyAlignment="1">
      <alignment horizontal="center"/>
    </xf>
    <xf numFmtId="0" fontId="6" fillId="0" borderId="10" xfId="0" applyFont="1" applyBorder="1"/>
    <xf numFmtId="0" fontId="0" fillId="0" borderId="0" xfId="0" applyAlignment="1">
      <alignment horizontal="right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7" xfId="1" applyNumberFormat="1" applyFont="1" applyBorder="1" applyAlignment="1" applyProtection="1">
      <alignment horizontal="center"/>
    </xf>
    <xf numFmtId="4" fontId="6" fillId="0" borderId="8" xfId="1" applyNumberFormat="1" applyFont="1" applyBorder="1" applyAlignment="1" applyProtection="1">
      <alignment horizontal="center"/>
    </xf>
    <xf numFmtId="0" fontId="5" fillId="0" borderId="0" xfId="0" applyFont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17" xfId="0" applyFont="1" applyBorder="1"/>
    <xf numFmtId="0" fontId="5" fillId="0" borderId="21" xfId="0" applyFont="1" applyBorder="1"/>
    <xf numFmtId="0" fontId="5" fillId="0" borderId="7" xfId="0" applyFont="1" applyBorder="1"/>
    <xf numFmtId="0" fontId="5" fillId="0" borderId="25" xfId="0" applyFont="1" applyBorder="1"/>
    <xf numFmtId="0" fontId="4" fillId="0" borderId="5" xfId="0" applyFont="1" applyBorder="1"/>
    <xf numFmtId="0" fontId="4" fillId="0" borderId="31" xfId="0" applyFont="1" applyBorder="1"/>
    <xf numFmtId="0" fontId="4" fillId="0" borderId="32" xfId="0" applyFont="1" applyBorder="1"/>
    <xf numFmtId="0" fontId="5" fillId="0" borderId="33" xfId="0" applyFont="1" applyBorder="1"/>
    <xf numFmtId="0" fontId="5" fillId="0" borderId="26" xfId="0" applyFont="1" applyBorder="1"/>
    <xf numFmtId="0" fontId="5" fillId="0" borderId="34" xfId="0" applyFont="1" applyBorder="1"/>
    <xf numFmtId="0" fontId="5" fillId="0" borderId="28" xfId="0" applyFont="1" applyBorder="1"/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21" xfId="0" applyFont="1" applyBorder="1"/>
    <xf numFmtId="0" fontId="8" fillId="0" borderId="0" xfId="0" applyFont="1"/>
    <xf numFmtId="0" fontId="5" fillId="0" borderId="16" xfId="0" applyFont="1" applyBorder="1" applyAlignment="1">
      <alignment horizontal="center"/>
    </xf>
    <xf numFmtId="4" fontId="6" fillId="0" borderId="7" xfId="0" applyNumberFormat="1" applyFont="1" applyBorder="1"/>
    <xf numFmtId="4" fontId="6" fillId="0" borderId="10" xfId="0" applyNumberFormat="1" applyFont="1" applyBorder="1"/>
    <xf numFmtId="2" fontId="6" fillId="0" borderId="7" xfId="0" applyNumberFormat="1" applyFont="1" applyBorder="1" applyAlignment="1">
      <alignment horizontal="center"/>
    </xf>
    <xf numFmtId="0" fontId="6" fillId="0" borderId="0" xfId="0" applyFont="1"/>
    <xf numFmtId="0" fontId="10" fillId="0" borderId="0" xfId="0" applyFont="1"/>
    <xf numFmtId="0" fontId="2" fillId="0" borderId="2" xfId="0" applyFont="1" applyBorder="1"/>
    <xf numFmtId="0" fontId="6" fillId="0" borderId="2" xfId="0" applyFont="1" applyBorder="1"/>
    <xf numFmtId="0" fontId="10" fillId="0" borderId="2" xfId="0" applyFont="1" applyBorder="1"/>
    <xf numFmtId="0" fontId="2" fillId="0" borderId="0" xfId="0" applyFont="1"/>
    <xf numFmtId="4" fontId="6" fillId="2" borderId="7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4" fontId="6" fillId="2" borderId="7" xfId="1" applyNumberFormat="1" applyFont="1" applyFill="1" applyBorder="1" applyAlignment="1">
      <alignment horizontal="center"/>
    </xf>
    <xf numFmtId="188" fontId="4" fillId="2" borderId="10" xfId="1" applyFont="1" applyFill="1" applyBorder="1"/>
    <xf numFmtId="0" fontId="4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/>
    </xf>
    <xf numFmtId="0" fontId="13" fillId="0" borderId="17" xfId="0" applyFont="1" applyBorder="1"/>
    <xf numFmtId="188" fontId="12" fillId="0" borderId="7" xfId="1" applyFont="1" applyBorder="1"/>
    <xf numFmtId="0" fontId="13" fillId="0" borderId="17" xfId="0" applyFont="1" applyBorder="1" applyAlignment="1">
      <alignment horizontal="center"/>
    </xf>
    <xf numFmtId="0" fontId="13" fillId="0" borderId="36" xfId="0" applyFont="1" applyBorder="1"/>
    <xf numFmtId="0" fontId="14" fillId="0" borderId="7" xfId="0" applyFont="1" applyBorder="1"/>
    <xf numFmtId="0" fontId="14" fillId="0" borderId="7" xfId="0" applyFont="1" applyBorder="1" applyAlignment="1">
      <alignment horizontal="right"/>
    </xf>
    <xf numFmtId="0" fontId="13" fillId="0" borderId="7" xfId="0" applyFont="1" applyBorder="1"/>
    <xf numFmtId="0" fontId="13" fillId="0" borderId="37" xfId="0" applyFont="1" applyBorder="1"/>
    <xf numFmtId="0" fontId="15" fillId="0" borderId="9" xfId="0" applyFont="1" applyBorder="1"/>
    <xf numFmtId="0" fontId="16" fillId="0" borderId="7" xfId="0" applyFont="1" applyBorder="1"/>
    <xf numFmtId="0" fontId="16" fillId="0" borderId="37" xfId="0" applyFont="1" applyBorder="1"/>
    <xf numFmtId="0" fontId="17" fillId="0" borderId="4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188" fontId="13" fillId="0" borderId="18" xfId="1" applyFont="1" applyBorder="1" applyAlignment="1">
      <alignment horizontal="center"/>
    </xf>
    <xf numFmtId="188" fontId="13" fillId="0" borderId="20" xfId="1" applyFont="1" applyBorder="1" applyAlignment="1">
      <alignment horizontal="center"/>
    </xf>
    <xf numFmtId="0" fontId="18" fillId="0" borderId="10" xfId="0" applyFont="1" applyBorder="1"/>
    <xf numFmtId="188" fontId="13" fillId="0" borderId="13" xfId="1" applyFont="1" applyBorder="1" applyAlignment="1">
      <alignment horizontal="center"/>
    </xf>
    <xf numFmtId="188" fontId="18" fillId="0" borderId="15" xfId="1" applyFont="1" applyBorder="1" applyAlignment="1">
      <alignment horizontal="center"/>
    </xf>
    <xf numFmtId="0" fontId="9" fillId="0" borderId="0" xfId="0" applyFont="1"/>
    <xf numFmtId="0" fontId="19" fillId="0" borderId="0" xfId="0" applyFont="1"/>
    <xf numFmtId="0" fontId="21" fillId="0" borderId="0" xfId="0" applyFont="1"/>
    <xf numFmtId="0" fontId="0" fillId="0" borderId="2" xfId="0" applyBorder="1"/>
    <xf numFmtId="4" fontId="22" fillId="2" borderId="9" xfId="0" applyNumberFormat="1" applyFont="1" applyFill="1" applyBorder="1" applyAlignment="1">
      <alignment horizontal="center"/>
    </xf>
    <xf numFmtId="189" fontId="22" fillId="2" borderId="7" xfId="0" applyNumberFormat="1" applyFont="1" applyFill="1" applyBorder="1" applyAlignment="1">
      <alignment horizontal="center"/>
    </xf>
    <xf numFmtId="189" fontId="22" fillId="2" borderId="8" xfId="0" applyNumberFormat="1" applyFont="1" applyFill="1" applyBorder="1" applyAlignment="1">
      <alignment horizontal="center"/>
    </xf>
    <xf numFmtId="190" fontId="12" fillId="2" borderId="9" xfId="0" applyNumberFormat="1" applyFont="1" applyFill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191" fontId="12" fillId="2" borderId="7" xfId="0" applyNumberFormat="1" applyFont="1" applyFill="1" applyBorder="1" applyAlignment="1">
      <alignment horizontal="center"/>
    </xf>
    <xf numFmtId="189" fontId="12" fillId="2" borderId="7" xfId="0" applyNumberFormat="1" applyFont="1" applyFill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left"/>
    </xf>
    <xf numFmtId="0" fontId="25" fillId="2" borderId="0" xfId="0" applyFont="1" applyFill="1" applyAlignment="1">
      <alignment horizontal="left"/>
    </xf>
    <xf numFmtId="0" fontId="27" fillId="0" borderId="0" xfId="0" applyFont="1"/>
    <xf numFmtId="0" fontId="27" fillId="0" borderId="2" xfId="0" applyFont="1" applyBorder="1"/>
    <xf numFmtId="0" fontId="8" fillId="0" borderId="2" xfId="0" applyFont="1" applyBorder="1"/>
    <xf numFmtId="0" fontId="28" fillId="0" borderId="43" xfId="0" applyFont="1" applyBorder="1"/>
    <xf numFmtId="0" fontId="28" fillId="0" borderId="0" xfId="0" applyFont="1"/>
    <xf numFmtId="0" fontId="4" fillId="0" borderId="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9" fontId="4" fillId="0" borderId="3" xfId="0" applyNumberFormat="1" applyFont="1" applyBorder="1" applyAlignment="1">
      <alignment horizontal="center" vertical="center"/>
    </xf>
    <xf numFmtId="189" fontId="4" fillId="0" borderId="5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25" fillId="0" borderId="0" xfId="0" applyFont="1" applyAlignment="1">
      <alignment horizontal="left" vertical="justify"/>
    </xf>
    <xf numFmtId="0" fontId="25" fillId="0" borderId="0" xfId="0" applyFont="1"/>
    <xf numFmtId="44" fontId="25" fillId="0" borderId="0" xfId="3" applyFont="1" applyBorder="1" applyAlignment="1">
      <alignment horizontal="left"/>
    </xf>
    <xf numFmtId="0" fontId="25" fillId="0" borderId="0" xfId="0" applyFont="1" applyAlignment="1">
      <alignment horizontal="left"/>
    </xf>
    <xf numFmtId="0" fontId="23" fillId="0" borderId="0" xfId="0" applyFont="1" applyAlignment="1">
      <alignment horizontal="center" vertical="justify"/>
    </xf>
    <xf numFmtId="0" fontId="18" fillId="0" borderId="3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33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2" fillId="0" borderId="2" xfId="2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8" fillId="0" borderId="41" xfId="0" applyFont="1" applyBorder="1" applyAlignment="1">
      <alignment horizontal="center"/>
    </xf>
    <xf numFmtId="0" fontId="9" fillId="0" borderId="42" xfId="0" applyFont="1" applyBorder="1" applyAlignment="1">
      <alignment horizontal="right"/>
    </xf>
    <xf numFmtId="0" fontId="20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4">
    <cellStyle name="Comma" xfId="1" builtinId="3"/>
    <cellStyle name="Currency" xfId="2" builtinId="4"/>
    <cellStyle name="Currency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3" workbookViewId="0">
      <selection activeCell="H18" sqref="H18"/>
    </sheetView>
  </sheetViews>
  <sheetFormatPr defaultRowHeight="14.25" x14ac:dyDescent="0.2"/>
  <cols>
    <col min="1" max="1" width="5.75" customWidth="1"/>
    <col min="2" max="2" width="32.375" customWidth="1"/>
    <col min="3" max="3" width="7.375" style="22" customWidth="1"/>
    <col min="4" max="4" width="8" customWidth="1"/>
    <col min="5" max="7" width="11.375" customWidth="1"/>
    <col min="8" max="8" width="11.375" style="31" customWidth="1"/>
    <col min="9" max="9" width="14.25" customWidth="1"/>
    <col min="10" max="10" width="11.625" customWidth="1"/>
  </cols>
  <sheetData>
    <row r="1" spans="1:10" ht="21" customHeight="1" x14ac:dyDescent="0.45">
      <c r="A1" s="115" t="s">
        <v>16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0" ht="21" customHeight="1" x14ac:dyDescent="0.55000000000000004">
      <c r="A2" s="116" t="s">
        <v>0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0" ht="21" customHeight="1" x14ac:dyDescent="0.5">
      <c r="A3" s="2" t="s">
        <v>67</v>
      </c>
      <c r="B3" s="2"/>
      <c r="C3" s="14"/>
      <c r="D3" s="3"/>
      <c r="E3" s="3"/>
      <c r="F3" s="3"/>
      <c r="G3" s="3"/>
      <c r="H3" s="28"/>
      <c r="I3" s="3"/>
      <c r="J3" s="3"/>
    </row>
    <row r="4" spans="1:10" ht="21" customHeight="1" x14ac:dyDescent="0.5">
      <c r="A4" s="2" t="s">
        <v>76</v>
      </c>
      <c r="B4" s="2"/>
      <c r="C4" s="3"/>
      <c r="D4" s="3"/>
      <c r="E4" s="3"/>
      <c r="F4" s="3"/>
      <c r="G4" s="3"/>
      <c r="H4" s="97"/>
      <c r="I4" s="97"/>
      <c r="J4" s="97"/>
    </row>
    <row r="5" spans="1:10" ht="21" customHeight="1" x14ac:dyDescent="0.5">
      <c r="A5" s="114" t="s">
        <v>82</v>
      </c>
      <c r="B5" s="114"/>
      <c r="C5" s="114"/>
      <c r="D5" s="114"/>
      <c r="E5" s="114"/>
      <c r="F5" s="114"/>
      <c r="G5" s="114"/>
      <c r="H5" s="114"/>
      <c r="I5" s="114"/>
      <c r="J5" s="114"/>
    </row>
    <row r="6" spans="1:10" ht="21" customHeight="1" x14ac:dyDescent="0.5">
      <c r="A6" s="114" t="s">
        <v>77</v>
      </c>
      <c r="B6" s="114"/>
      <c r="C6" s="114"/>
      <c r="D6" s="114"/>
      <c r="E6" s="114"/>
      <c r="F6" s="114"/>
      <c r="G6" s="2" t="s">
        <v>1</v>
      </c>
      <c r="H6" s="29"/>
      <c r="I6" s="2"/>
      <c r="J6" s="3"/>
    </row>
    <row r="7" spans="1:10" ht="21" customHeight="1" x14ac:dyDescent="0.5">
      <c r="A7" s="2" t="s">
        <v>50</v>
      </c>
      <c r="B7" s="2"/>
      <c r="C7" s="14"/>
      <c r="D7" s="3"/>
      <c r="E7" s="2"/>
      <c r="F7" s="2"/>
      <c r="G7" s="2"/>
      <c r="H7" s="29"/>
      <c r="I7" s="2"/>
      <c r="J7" s="3"/>
    </row>
    <row r="8" spans="1:10" ht="21" customHeight="1" x14ac:dyDescent="0.5">
      <c r="A8" s="2" t="s">
        <v>68</v>
      </c>
      <c r="B8" s="2"/>
      <c r="C8" s="15" t="s">
        <v>2</v>
      </c>
      <c r="D8" s="28">
        <v>15</v>
      </c>
      <c r="E8" s="2" t="s">
        <v>83</v>
      </c>
      <c r="F8" s="2"/>
      <c r="G8" s="2" t="s">
        <v>78</v>
      </c>
      <c r="H8" s="29"/>
      <c r="I8" s="3"/>
      <c r="J8" s="3"/>
    </row>
    <row r="9" spans="1:10" ht="14.25" customHeight="1" thickBot="1" x14ac:dyDescent="0.35">
      <c r="A9" s="117" t="s">
        <v>3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ht="24" thickTop="1" x14ac:dyDescent="0.5">
      <c r="A10" s="118" t="s">
        <v>4</v>
      </c>
      <c r="B10" s="118" t="s">
        <v>5</v>
      </c>
      <c r="C10" s="120" t="s">
        <v>6</v>
      </c>
      <c r="D10" s="118" t="s">
        <v>7</v>
      </c>
      <c r="E10" s="122" t="s">
        <v>17</v>
      </c>
      <c r="F10" s="122"/>
      <c r="G10" s="122" t="s">
        <v>8</v>
      </c>
      <c r="H10" s="122"/>
      <c r="I10" s="4" t="s">
        <v>9</v>
      </c>
      <c r="J10" s="5" t="s">
        <v>10</v>
      </c>
    </row>
    <row r="11" spans="1:10" ht="24" thickBot="1" x14ac:dyDescent="0.55000000000000004">
      <c r="A11" s="119"/>
      <c r="B11" s="119"/>
      <c r="C11" s="121"/>
      <c r="D11" s="119"/>
      <c r="E11" s="6" t="s">
        <v>11</v>
      </c>
      <c r="F11" s="6" t="s">
        <v>12</v>
      </c>
      <c r="G11" s="6">
        <v>5</v>
      </c>
      <c r="H11" s="6" t="s">
        <v>12</v>
      </c>
      <c r="I11" s="7" t="s">
        <v>13</v>
      </c>
      <c r="J11" s="6"/>
    </row>
    <row r="12" spans="1:10" ht="21.75" thickTop="1" x14ac:dyDescent="0.45">
      <c r="A12" s="8">
        <v>1</v>
      </c>
      <c r="B12" s="12" t="s">
        <v>71</v>
      </c>
      <c r="C12" s="69">
        <v>1</v>
      </c>
      <c r="D12" s="16" t="s">
        <v>56</v>
      </c>
      <c r="E12" s="17">
        <v>0</v>
      </c>
      <c r="F12" s="71">
        <f>C12*E12</f>
        <v>0</v>
      </c>
      <c r="G12" s="17">
        <v>7000</v>
      </c>
      <c r="H12" s="71">
        <f>C12*G12</f>
        <v>7000</v>
      </c>
      <c r="I12" s="71">
        <f>F12+H12</f>
        <v>7000</v>
      </c>
      <c r="J12" s="60"/>
    </row>
    <row r="13" spans="1:10" ht="21" x14ac:dyDescent="0.45">
      <c r="A13" s="10">
        <v>2</v>
      </c>
      <c r="B13" s="12" t="s">
        <v>51</v>
      </c>
      <c r="C13" s="70">
        <v>69</v>
      </c>
      <c r="D13" s="32" t="s">
        <v>14</v>
      </c>
      <c r="E13" s="33">
        <v>500</v>
      </c>
      <c r="F13" s="71">
        <f t="shared" ref="F13:F23" si="0">C13*E13</f>
        <v>34500</v>
      </c>
      <c r="G13" s="34">
        <v>99</v>
      </c>
      <c r="H13" s="71">
        <f t="shared" ref="H13:H23" si="1">C13*G13</f>
        <v>6831</v>
      </c>
      <c r="I13" s="71">
        <f t="shared" ref="I13:I23" si="2">F13+H13</f>
        <v>41331</v>
      </c>
      <c r="J13" s="60" t="s">
        <v>62</v>
      </c>
    </row>
    <row r="14" spans="1:10" ht="21" x14ac:dyDescent="0.45">
      <c r="A14" s="10">
        <v>3</v>
      </c>
      <c r="B14" s="9" t="s">
        <v>52</v>
      </c>
      <c r="C14" s="69">
        <v>207</v>
      </c>
      <c r="D14" s="16" t="s">
        <v>14</v>
      </c>
      <c r="E14" s="17">
        <v>1950</v>
      </c>
      <c r="F14" s="71">
        <f t="shared" si="0"/>
        <v>403650</v>
      </c>
      <c r="G14" s="17">
        <v>306</v>
      </c>
      <c r="H14" s="71">
        <f t="shared" si="1"/>
        <v>63342</v>
      </c>
      <c r="I14" s="71">
        <f t="shared" si="2"/>
        <v>466992</v>
      </c>
      <c r="J14" s="60" t="s">
        <v>62</v>
      </c>
    </row>
    <row r="15" spans="1:10" ht="21" x14ac:dyDescent="0.45">
      <c r="A15" s="10">
        <v>4</v>
      </c>
      <c r="B15" s="12" t="s">
        <v>60</v>
      </c>
      <c r="C15" s="102">
        <v>1299</v>
      </c>
      <c r="D15" s="18" t="s">
        <v>18</v>
      </c>
      <c r="E15" s="19">
        <v>35</v>
      </c>
      <c r="F15" s="71">
        <f t="shared" si="0"/>
        <v>45465</v>
      </c>
      <c r="G15" s="19">
        <v>5</v>
      </c>
      <c r="H15" s="71">
        <f t="shared" si="1"/>
        <v>6495</v>
      </c>
      <c r="I15" s="71">
        <f t="shared" si="2"/>
        <v>51960</v>
      </c>
      <c r="J15" s="60" t="s">
        <v>62</v>
      </c>
    </row>
    <row r="16" spans="1:10" ht="21" x14ac:dyDescent="0.45">
      <c r="A16" s="10">
        <v>5</v>
      </c>
      <c r="B16" s="12" t="s">
        <v>58</v>
      </c>
      <c r="C16" s="102">
        <v>18.87</v>
      </c>
      <c r="D16" s="18" t="s">
        <v>59</v>
      </c>
      <c r="E16" s="19">
        <v>287.85000000000002</v>
      </c>
      <c r="F16" s="71">
        <f t="shared" si="0"/>
        <v>5431.7295000000004</v>
      </c>
      <c r="G16" s="19">
        <v>115</v>
      </c>
      <c r="H16" s="71">
        <f t="shared" si="1"/>
        <v>2170.0500000000002</v>
      </c>
      <c r="I16" s="71">
        <f t="shared" si="2"/>
        <v>7601.7795000000006</v>
      </c>
      <c r="J16" s="60"/>
    </row>
    <row r="17" spans="1:10" ht="21" x14ac:dyDescent="0.45">
      <c r="A17" s="10">
        <v>6</v>
      </c>
      <c r="B17" s="12" t="s">
        <v>53</v>
      </c>
      <c r="C17" s="98"/>
      <c r="D17" s="18"/>
      <c r="E17" s="19"/>
      <c r="F17" s="71">
        <f t="shared" si="0"/>
        <v>0</v>
      </c>
      <c r="G17" s="19"/>
      <c r="H17" s="71">
        <f>C17*G17</f>
        <v>0</v>
      </c>
      <c r="I17" s="71">
        <f t="shared" si="2"/>
        <v>0</v>
      </c>
      <c r="J17" s="60"/>
    </row>
    <row r="18" spans="1:10" ht="21" x14ac:dyDescent="0.45">
      <c r="A18" s="10"/>
      <c r="B18" s="12" t="s">
        <v>72</v>
      </c>
      <c r="C18" s="101">
        <v>0</v>
      </c>
      <c r="D18" s="18" t="s">
        <v>57</v>
      </c>
      <c r="E18" s="18">
        <v>0</v>
      </c>
      <c r="F18" s="71">
        <f t="shared" ref="F18" si="3">C18*E18</f>
        <v>0</v>
      </c>
      <c r="G18" s="19">
        <v>0</v>
      </c>
      <c r="H18" s="71">
        <f t="shared" ref="H18" si="4">C18*G18</f>
        <v>0</v>
      </c>
      <c r="I18" s="71">
        <f t="shared" si="2"/>
        <v>0</v>
      </c>
      <c r="J18" s="60"/>
    </row>
    <row r="19" spans="1:10" ht="21" x14ac:dyDescent="0.45">
      <c r="A19" s="10"/>
      <c r="B19" s="12" t="s">
        <v>73</v>
      </c>
      <c r="C19" s="101">
        <v>0.52400000000000002</v>
      </c>
      <c r="D19" s="18" t="s">
        <v>57</v>
      </c>
      <c r="E19" s="18">
        <v>25906.54</v>
      </c>
      <c r="F19" s="71">
        <f t="shared" si="0"/>
        <v>13575.026960000001</v>
      </c>
      <c r="G19" s="19">
        <v>3300</v>
      </c>
      <c r="H19" s="71">
        <f t="shared" si="1"/>
        <v>1729.2</v>
      </c>
      <c r="I19" s="71">
        <f t="shared" si="2"/>
        <v>15304.226960000002</v>
      </c>
      <c r="J19" s="60"/>
    </row>
    <row r="20" spans="1:10" ht="21" x14ac:dyDescent="0.45">
      <c r="A20" s="10"/>
      <c r="B20" s="12" t="s">
        <v>74</v>
      </c>
      <c r="C20" s="103">
        <v>0.08</v>
      </c>
      <c r="D20" s="18" t="s">
        <v>57</v>
      </c>
      <c r="E20" s="17">
        <v>24000</v>
      </c>
      <c r="F20" s="71">
        <f t="shared" si="0"/>
        <v>1920</v>
      </c>
      <c r="G20" s="16">
        <v>2900</v>
      </c>
      <c r="H20" s="71">
        <f t="shared" si="1"/>
        <v>232</v>
      </c>
      <c r="I20" s="71">
        <f t="shared" si="2"/>
        <v>2152</v>
      </c>
      <c r="J20" s="60" t="s">
        <v>62</v>
      </c>
    </row>
    <row r="21" spans="1:10" ht="21" x14ac:dyDescent="0.45">
      <c r="A21" s="8">
        <v>7</v>
      </c>
      <c r="B21" s="9" t="s">
        <v>54</v>
      </c>
      <c r="C21" s="104">
        <v>30</v>
      </c>
      <c r="D21" s="8" t="s">
        <v>61</v>
      </c>
      <c r="E21" s="62">
        <v>20</v>
      </c>
      <c r="F21" s="71">
        <f t="shared" si="0"/>
        <v>600</v>
      </c>
      <c r="G21" s="9"/>
      <c r="H21" s="71">
        <f t="shared" si="1"/>
        <v>0</v>
      </c>
      <c r="I21" s="71">
        <f t="shared" si="2"/>
        <v>600</v>
      </c>
      <c r="J21" s="60" t="s">
        <v>62</v>
      </c>
    </row>
    <row r="22" spans="1:10" ht="21" x14ac:dyDescent="0.45">
      <c r="A22" s="8">
        <v>8</v>
      </c>
      <c r="B22" s="9" t="s">
        <v>55</v>
      </c>
      <c r="C22" s="104">
        <v>30</v>
      </c>
      <c r="D22" s="8" t="s">
        <v>69</v>
      </c>
      <c r="E22" s="62">
        <v>25</v>
      </c>
      <c r="F22" s="71">
        <f t="shared" si="0"/>
        <v>750</v>
      </c>
      <c r="G22" s="62"/>
      <c r="H22" s="71">
        <f t="shared" si="1"/>
        <v>0</v>
      </c>
      <c r="I22" s="71">
        <f t="shared" si="2"/>
        <v>750</v>
      </c>
      <c r="J22" s="60" t="s">
        <v>62</v>
      </c>
    </row>
    <row r="23" spans="1:10" ht="21" x14ac:dyDescent="0.45">
      <c r="A23" s="8">
        <v>9</v>
      </c>
      <c r="B23" s="9" t="s">
        <v>79</v>
      </c>
      <c r="C23" s="104">
        <v>90</v>
      </c>
      <c r="D23" s="8" t="s">
        <v>14</v>
      </c>
      <c r="E23" s="8">
        <v>250</v>
      </c>
      <c r="F23" s="71">
        <f t="shared" si="0"/>
        <v>22500</v>
      </c>
      <c r="G23" s="8">
        <v>10</v>
      </c>
      <c r="H23" s="71">
        <f t="shared" si="1"/>
        <v>900</v>
      </c>
      <c r="I23" s="71">
        <f t="shared" si="2"/>
        <v>23400</v>
      </c>
      <c r="J23" s="60"/>
    </row>
    <row r="24" spans="1:10" ht="21" x14ac:dyDescent="0.45">
      <c r="A24" s="10"/>
      <c r="B24" s="11"/>
      <c r="C24" s="100"/>
      <c r="D24" s="10"/>
      <c r="E24" s="74"/>
      <c r="F24" s="71"/>
      <c r="G24" s="10"/>
      <c r="H24" s="71"/>
      <c r="I24" s="71"/>
      <c r="J24" s="60"/>
    </row>
    <row r="25" spans="1:10" ht="21" x14ac:dyDescent="0.45">
      <c r="A25" s="8"/>
      <c r="B25" s="9"/>
      <c r="C25" s="99"/>
      <c r="D25" s="8"/>
      <c r="E25" s="16"/>
      <c r="F25" s="71"/>
      <c r="G25" s="8"/>
      <c r="H25" s="71"/>
      <c r="I25" s="71"/>
      <c r="J25" s="60"/>
    </row>
    <row r="26" spans="1:10" ht="21" x14ac:dyDescent="0.45">
      <c r="A26" s="10"/>
      <c r="B26" s="9"/>
      <c r="C26" s="100"/>
      <c r="D26" s="10"/>
      <c r="E26" s="10"/>
      <c r="F26" s="71"/>
      <c r="G26" s="10"/>
      <c r="H26" s="71"/>
      <c r="I26" s="71"/>
      <c r="J26" s="60"/>
    </row>
    <row r="27" spans="1:10" ht="23.25" x14ac:dyDescent="0.5">
      <c r="A27" s="23"/>
      <c r="B27" s="24" t="s">
        <v>15</v>
      </c>
      <c r="C27" s="25"/>
      <c r="D27" s="23"/>
      <c r="E27" s="26"/>
      <c r="F27" s="26"/>
      <c r="G27" s="26"/>
      <c r="H27" s="23"/>
      <c r="I27" s="72">
        <f>SUM(I12:I26)</f>
        <v>617091.00645999995</v>
      </c>
      <c r="J27" s="61"/>
    </row>
    <row r="28" spans="1:10" ht="24.75" x14ac:dyDescent="0.6">
      <c r="A28" s="13"/>
      <c r="B28" s="13"/>
      <c r="C28" s="20"/>
      <c r="D28" s="13"/>
      <c r="E28" s="13"/>
      <c r="F28" s="13"/>
      <c r="G28" s="13"/>
      <c r="H28" s="30"/>
      <c r="I28" s="21"/>
      <c r="J28" s="13"/>
    </row>
  </sheetData>
  <mergeCells count="11">
    <mergeCell ref="A6:F6"/>
    <mergeCell ref="A1:J1"/>
    <mergeCell ref="A2:J2"/>
    <mergeCell ref="A9:J9"/>
    <mergeCell ref="A10:A11"/>
    <mergeCell ref="B10:B11"/>
    <mergeCell ref="C10:C11"/>
    <mergeCell ref="D10:D11"/>
    <mergeCell ref="E10:F10"/>
    <mergeCell ref="G10:H10"/>
    <mergeCell ref="A5:J5"/>
  </mergeCells>
  <pageMargins left="0.25" right="0.1" top="0.25" bottom="0.25" header="0.25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K5" sqref="K5"/>
    </sheetView>
  </sheetViews>
  <sheetFormatPr defaultRowHeight="14.25" x14ac:dyDescent="0.2"/>
  <cols>
    <col min="1" max="1" width="9" customWidth="1"/>
    <col min="2" max="2" width="6.75" customWidth="1"/>
    <col min="3" max="3" width="32.25" customWidth="1"/>
    <col min="4" max="4" width="10.75" customWidth="1"/>
    <col min="5" max="5" width="10.25" customWidth="1"/>
    <col min="6" max="7" width="11.625" customWidth="1"/>
    <col min="8" max="8" width="0" hidden="1" customWidth="1"/>
    <col min="9" max="9" width="5.875" customWidth="1"/>
  </cols>
  <sheetData>
    <row r="1" spans="1:10" s="64" customFormat="1" ht="18" customHeight="1" x14ac:dyDescent="0.45">
      <c r="B1" s="115" t="s">
        <v>39</v>
      </c>
      <c r="C1" s="115"/>
      <c r="D1" s="115"/>
      <c r="E1" s="115"/>
      <c r="F1" s="115"/>
      <c r="G1" s="115"/>
      <c r="H1" s="63"/>
    </row>
    <row r="2" spans="1:10" s="64" customFormat="1" ht="18" customHeight="1" x14ac:dyDescent="0.5">
      <c r="B2" s="131" t="s">
        <v>40</v>
      </c>
      <c r="C2" s="131"/>
      <c r="D2" s="131"/>
      <c r="E2" s="131"/>
      <c r="F2" s="131"/>
      <c r="G2" s="131"/>
      <c r="H2" s="63"/>
    </row>
    <row r="3" spans="1:10" s="64" customFormat="1" ht="18.95" customHeight="1" x14ac:dyDescent="0.45">
      <c r="B3" s="65" t="s">
        <v>70</v>
      </c>
      <c r="C3" s="65"/>
      <c r="D3" s="66"/>
      <c r="E3" s="66"/>
      <c r="F3" s="66"/>
      <c r="G3" s="66"/>
      <c r="H3" s="63"/>
    </row>
    <row r="4" spans="1:10" s="96" customFormat="1" ht="21" customHeight="1" x14ac:dyDescent="0.4">
      <c r="A4" s="109" t="s">
        <v>96</v>
      </c>
      <c r="B4" s="110"/>
      <c r="C4" s="111"/>
      <c r="D4" s="111"/>
      <c r="E4" s="111"/>
      <c r="F4" s="111"/>
      <c r="G4" s="111"/>
      <c r="H4" s="112"/>
      <c r="I4" s="113"/>
      <c r="J4" s="113"/>
    </row>
    <row r="5" spans="1:10" s="96" customFormat="1" ht="21" customHeight="1" x14ac:dyDescent="0.4">
      <c r="A5" s="137" t="s">
        <v>95</v>
      </c>
      <c r="B5" s="137"/>
      <c r="C5" s="137"/>
      <c r="D5" s="137"/>
      <c r="E5" s="137"/>
      <c r="F5" s="137"/>
      <c r="G5" s="137"/>
      <c r="H5" s="137"/>
      <c r="I5" s="137"/>
      <c r="J5" s="137"/>
    </row>
    <row r="6" spans="1:10" s="64" customFormat="1" ht="18.95" customHeight="1" x14ac:dyDescent="0.45">
      <c r="B6" s="65" t="s">
        <v>75</v>
      </c>
      <c r="C6" s="65"/>
      <c r="D6" s="66"/>
      <c r="E6" s="66"/>
      <c r="F6" s="67"/>
      <c r="G6" s="65"/>
      <c r="H6" s="68"/>
    </row>
    <row r="7" spans="1:10" s="64" customFormat="1" ht="18.95" customHeight="1" x14ac:dyDescent="0.45">
      <c r="B7" s="65" t="s">
        <v>80</v>
      </c>
      <c r="C7" s="65"/>
      <c r="D7" s="133" t="s">
        <v>63</v>
      </c>
      <c r="E7" s="133"/>
      <c r="F7" s="133"/>
      <c r="G7" s="65"/>
      <c r="H7" s="68"/>
    </row>
    <row r="8" spans="1:10" s="64" customFormat="1" ht="18.95" customHeight="1" x14ac:dyDescent="0.45">
      <c r="B8" s="65" t="s">
        <v>41</v>
      </c>
      <c r="C8" s="65"/>
      <c r="D8" s="65" t="s">
        <v>42</v>
      </c>
      <c r="E8" s="65"/>
      <c r="F8" s="65"/>
      <c r="G8" s="65"/>
      <c r="H8" s="63"/>
    </row>
    <row r="9" spans="1:10" s="64" customFormat="1" ht="20.25" customHeight="1" x14ac:dyDescent="0.45">
      <c r="B9" s="65" t="s">
        <v>85</v>
      </c>
      <c r="C9" s="65"/>
      <c r="D9" s="65"/>
      <c r="E9" s="132"/>
      <c r="F9" s="132"/>
      <c r="G9" s="132"/>
      <c r="H9" s="63"/>
    </row>
    <row r="10" spans="1:10" s="95" customFormat="1" ht="14.25" customHeight="1" thickBot="1" x14ac:dyDescent="0.35">
      <c r="B10" s="136" t="s">
        <v>3</v>
      </c>
      <c r="C10" s="136"/>
      <c r="D10" s="136"/>
      <c r="E10" s="136"/>
      <c r="F10" s="136"/>
      <c r="G10" s="136"/>
      <c r="H10" s="94"/>
    </row>
    <row r="11" spans="1:10" ht="24.75" thickTop="1" thickBot="1" x14ac:dyDescent="0.25">
      <c r="B11" s="53" t="s">
        <v>4</v>
      </c>
      <c r="C11" s="54" t="s">
        <v>5</v>
      </c>
      <c r="D11" s="54" t="s">
        <v>43</v>
      </c>
      <c r="E11" s="54" t="s">
        <v>44</v>
      </c>
      <c r="F11" s="54" t="s">
        <v>28</v>
      </c>
      <c r="G11" s="55" t="s">
        <v>10</v>
      </c>
      <c r="H11" s="56"/>
    </row>
    <row r="12" spans="1:10" ht="18.95" customHeight="1" thickTop="1" x14ac:dyDescent="0.5">
      <c r="B12" s="59">
        <v>1</v>
      </c>
      <c r="C12" s="75" t="s">
        <v>64</v>
      </c>
      <c r="D12" s="76">
        <f>'ปร.4 '!I27</f>
        <v>617091.00645999995</v>
      </c>
      <c r="E12" s="77">
        <v>1.4018999999999999</v>
      </c>
      <c r="F12" s="76">
        <f>D12*E12</f>
        <v>865099.88195627392</v>
      </c>
      <c r="G12" s="78"/>
      <c r="H12" s="35"/>
    </row>
    <row r="13" spans="1:10" ht="23.25" x14ac:dyDescent="0.5">
      <c r="B13" s="40"/>
      <c r="C13" s="79" t="s">
        <v>65</v>
      </c>
      <c r="D13" s="80" t="s">
        <v>66</v>
      </c>
      <c r="E13" s="81"/>
      <c r="F13" s="81"/>
      <c r="G13" s="82"/>
      <c r="H13" s="35"/>
    </row>
    <row r="14" spans="1:10" ht="18" x14ac:dyDescent="0.4">
      <c r="B14" s="57"/>
      <c r="C14" s="83" t="s">
        <v>45</v>
      </c>
      <c r="D14" s="84"/>
      <c r="E14" s="84"/>
      <c r="F14" s="84"/>
      <c r="G14" s="85"/>
      <c r="H14" s="58"/>
    </row>
    <row r="15" spans="1:10" ht="18" x14ac:dyDescent="0.4">
      <c r="B15" s="57"/>
      <c r="C15" s="84" t="s">
        <v>46</v>
      </c>
      <c r="D15" s="84"/>
      <c r="E15" s="84"/>
      <c r="F15" s="84"/>
      <c r="G15" s="85"/>
      <c r="H15" s="58"/>
    </row>
    <row r="16" spans="1:10" ht="18" x14ac:dyDescent="0.4">
      <c r="B16" s="57"/>
      <c r="C16" s="84" t="s">
        <v>47</v>
      </c>
      <c r="D16" s="84"/>
      <c r="E16" s="84"/>
      <c r="F16" s="84"/>
      <c r="G16" s="85"/>
      <c r="H16" s="58"/>
    </row>
    <row r="17" spans="1:10" ht="18" x14ac:dyDescent="0.4">
      <c r="B17" s="57"/>
      <c r="C17" s="84" t="s">
        <v>81</v>
      </c>
      <c r="D17" s="84"/>
      <c r="E17" s="84"/>
      <c r="F17" s="84"/>
      <c r="G17" s="85"/>
      <c r="H17" s="58"/>
    </row>
    <row r="18" spans="1:10" ht="18.75" thickBot="1" x14ac:dyDescent="0.45">
      <c r="B18" s="57"/>
      <c r="C18" s="84" t="s">
        <v>48</v>
      </c>
      <c r="D18" s="84"/>
      <c r="E18" s="84"/>
      <c r="F18" s="84"/>
      <c r="G18" s="85"/>
      <c r="H18" s="58"/>
    </row>
    <row r="19" spans="1:10" ht="18.95" customHeight="1" thickTop="1" thickBot="1" x14ac:dyDescent="0.55000000000000004">
      <c r="B19" s="50" t="s">
        <v>31</v>
      </c>
      <c r="C19" s="86" t="s">
        <v>32</v>
      </c>
      <c r="D19" s="87" t="s">
        <v>9</v>
      </c>
      <c r="E19" s="88"/>
      <c r="F19" s="89">
        <f>F12</f>
        <v>865099.88195627392</v>
      </c>
      <c r="G19" s="90"/>
      <c r="H19" s="35"/>
      <c r="J19" s="27"/>
    </row>
    <row r="20" spans="1:10" ht="18.95" customHeight="1" thickTop="1" thickBot="1" x14ac:dyDescent="0.55000000000000004">
      <c r="B20" s="51"/>
      <c r="C20" s="91"/>
      <c r="D20" s="134" t="s">
        <v>49</v>
      </c>
      <c r="E20" s="135"/>
      <c r="F20" s="92">
        <v>865000</v>
      </c>
      <c r="G20" s="93"/>
      <c r="H20" s="35"/>
    </row>
    <row r="21" spans="1:10" ht="21" customHeight="1" thickTop="1" x14ac:dyDescent="0.5">
      <c r="B21" s="51"/>
      <c r="C21" s="128" t="s">
        <v>84</v>
      </c>
      <c r="D21" s="129"/>
      <c r="E21" s="129"/>
      <c r="F21" s="129"/>
      <c r="G21" s="130"/>
      <c r="H21" s="35"/>
    </row>
    <row r="22" spans="1:10" ht="4.5" customHeight="1" thickBot="1" x14ac:dyDescent="0.55000000000000004">
      <c r="B22" s="52"/>
      <c r="C22" s="47"/>
      <c r="D22" s="48"/>
      <c r="E22" s="48"/>
      <c r="F22" s="48"/>
      <c r="G22" s="49"/>
      <c r="H22" s="35"/>
    </row>
    <row r="23" spans="1:10" ht="4.5" customHeight="1" thickTop="1" x14ac:dyDescent="0.5">
      <c r="B23" s="73"/>
      <c r="C23" s="35"/>
      <c r="D23" s="35"/>
      <c r="E23" s="35"/>
      <c r="F23" s="35"/>
      <c r="G23" s="35"/>
      <c r="H23" s="35"/>
    </row>
    <row r="24" spans="1:10" ht="4.5" customHeight="1" x14ac:dyDescent="0.5">
      <c r="B24" s="73"/>
      <c r="C24" s="35"/>
      <c r="D24" s="35"/>
      <c r="E24" s="35"/>
      <c r="F24" s="35"/>
      <c r="G24" s="35"/>
      <c r="H24" s="35"/>
    </row>
    <row r="25" spans="1:10" ht="9.75" customHeight="1" x14ac:dyDescent="0.5">
      <c r="B25" s="73"/>
      <c r="C25" s="35"/>
      <c r="D25" s="35"/>
      <c r="E25" s="35"/>
      <c r="F25" s="35"/>
      <c r="G25" s="35"/>
      <c r="H25" s="35"/>
    </row>
    <row r="26" spans="1:10" s="105" customFormat="1" ht="18.75" customHeight="1" x14ac:dyDescent="0.25">
      <c r="A26" s="127" t="s">
        <v>94</v>
      </c>
      <c r="B26" s="127"/>
      <c r="C26" s="127"/>
      <c r="D26" s="127"/>
      <c r="E26" s="127"/>
      <c r="F26" s="127"/>
      <c r="G26" s="127"/>
    </row>
    <row r="27" spans="1:10" s="105" customFormat="1" ht="27" customHeight="1" x14ac:dyDescent="0.25">
      <c r="A27" s="123"/>
      <c r="B27" s="123"/>
      <c r="C27" s="123"/>
      <c r="D27" s="123"/>
      <c r="E27" s="123"/>
      <c r="F27" s="123"/>
    </row>
    <row r="28" spans="1:10" s="105" customFormat="1" ht="19.5" x14ac:dyDescent="0.25">
      <c r="A28" s="123" t="s">
        <v>86</v>
      </c>
      <c r="B28" s="123"/>
      <c r="C28" s="123"/>
      <c r="D28" s="123"/>
      <c r="E28" s="123"/>
      <c r="F28" s="123"/>
    </row>
    <row r="29" spans="1:10" s="105" customFormat="1" ht="19.5" x14ac:dyDescent="0.3">
      <c r="A29" s="124" t="s">
        <v>87</v>
      </c>
      <c r="B29" s="124"/>
      <c r="C29" s="124"/>
      <c r="D29" s="124"/>
      <c r="E29" s="124"/>
      <c r="F29" s="124"/>
    </row>
    <row r="30" spans="1:10" s="105" customFormat="1" ht="19.5" x14ac:dyDescent="0.3">
      <c r="A30" s="125" t="s">
        <v>88</v>
      </c>
      <c r="B30" s="125"/>
      <c r="C30" s="125"/>
      <c r="D30" s="125"/>
      <c r="E30" s="125"/>
      <c r="F30" s="125"/>
    </row>
    <row r="31" spans="1:10" s="105" customFormat="1" ht="24" customHeight="1" x14ac:dyDescent="0.3">
      <c r="A31" s="106"/>
      <c r="B31" s="106"/>
      <c r="C31" s="126"/>
      <c r="D31" s="126"/>
      <c r="E31" s="126"/>
      <c r="F31" s="126"/>
    </row>
    <row r="32" spans="1:10" s="105" customFormat="1" ht="19.5" x14ac:dyDescent="0.25">
      <c r="A32" s="123" t="s">
        <v>89</v>
      </c>
      <c r="B32" s="123"/>
      <c r="C32" s="123"/>
      <c r="D32" s="123"/>
      <c r="E32" s="123"/>
      <c r="F32" s="123"/>
    </row>
    <row r="33" spans="1:6" s="105" customFormat="1" ht="19.5" x14ac:dyDescent="0.3">
      <c r="A33" s="124" t="s">
        <v>90</v>
      </c>
      <c r="B33" s="124"/>
      <c r="C33" s="124"/>
      <c r="D33" s="124"/>
      <c r="E33" s="124"/>
      <c r="F33" s="124"/>
    </row>
    <row r="34" spans="1:6" s="105" customFormat="1" ht="19.5" x14ac:dyDescent="0.3">
      <c r="A34" s="125" t="s">
        <v>91</v>
      </c>
      <c r="B34" s="125"/>
      <c r="C34" s="125"/>
      <c r="D34" s="125"/>
      <c r="E34" s="125"/>
      <c r="F34" s="125"/>
    </row>
    <row r="35" spans="1:6" s="105" customFormat="1" ht="21.75" customHeight="1" x14ac:dyDescent="0.25">
      <c r="A35" s="123"/>
      <c r="B35" s="123"/>
      <c r="C35" s="123"/>
      <c r="D35" s="123"/>
      <c r="E35" s="123"/>
      <c r="F35" s="123"/>
    </row>
    <row r="36" spans="1:6" s="105" customFormat="1" ht="19.5" x14ac:dyDescent="0.25">
      <c r="A36" s="123" t="s">
        <v>89</v>
      </c>
      <c r="B36" s="123"/>
      <c r="C36" s="123"/>
      <c r="D36" s="123"/>
      <c r="E36" s="123"/>
      <c r="F36" s="123"/>
    </row>
    <row r="37" spans="1:6" s="105" customFormat="1" ht="19.5" x14ac:dyDescent="0.3">
      <c r="A37" s="124" t="s">
        <v>92</v>
      </c>
      <c r="B37" s="124"/>
      <c r="C37" s="124"/>
      <c r="D37" s="124"/>
      <c r="E37" s="124"/>
      <c r="F37" s="124"/>
    </row>
    <row r="38" spans="1:6" s="105" customFormat="1" ht="19.5" x14ac:dyDescent="0.3">
      <c r="A38" s="125" t="s">
        <v>93</v>
      </c>
      <c r="B38" s="125"/>
      <c r="C38" s="125"/>
      <c r="D38" s="125"/>
      <c r="E38" s="125"/>
      <c r="F38" s="125"/>
    </row>
    <row r="39" spans="1:6" s="105" customFormat="1" ht="19.5" x14ac:dyDescent="0.3">
      <c r="A39" s="107"/>
      <c r="B39" s="107"/>
      <c r="C39" s="107"/>
      <c r="D39" s="107"/>
      <c r="E39" s="108"/>
      <c r="F39" s="107"/>
    </row>
  </sheetData>
  <mergeCells count="21">
    <mergeCell ref="A26:G26"/>
    <mergeCell ref="C21:G21"/>
    <mergeCell ref="B1:G1"/>
    <mergeCell ref="B2:G2"/>
    <mergeCell ref="E9:G9"/>
    <mergeCell ref="D7:F7"/>
    <mergeCell ref="D20:E20"/>
    <mergeCell ref="B10:G10"/>
    <mergeCell ref="A5:J5"/>
    <mergeCell ref="A36:F36"/>
    <mergeCell ref="A37:F37"/>
    <mergeCell ref="A38:F38"/>
    <mergeCell ref="A27:F27"/>
    <mergeCell ref="A28:F28"/>
    <mergeCell ref="A29:F29"/>
    <mergeCell ref="A30:F30"/>
    <mergeCell ref="C31:F31"/>
    <mergeCell ref="A32:F32"/>
    <mergeCell ref="A33:F33"/>
    <mergeCell ref="A34:F34"/>
    <mergeCell ref="A35:F35"/>
  </mergeCells>
  <pageMargins left="0.43307086614173229" right="0" top="0.15748031496062992" bottom="0.15748031496062992" header="0.11811023622047245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4" workbookViewId="0">
      <selection activeCell="L12" sqref="L12"/>
    </sheetView>
  </sheetViews>
  <sheetFormatPr defaultRowHeight="14.25" x14ac:dyDescent="0.2"/>
  <cols>
    <col min="1" max="1" width="7.375" customWidth="1"/>
    <col min="2" max="2" width="36.25" customWidth="1"/>
    <col min="3" max="3" width="12.875" customWidth="1"/>
    <col min="4" max="4" width="10.25" customWidth="1"/>
    <col min="5" max="5" width="10.75" customWidth="1"/>
    <col min="6" max="6" width="10.625" customWidth="1"/>
  </cols>
  <sheetData>
    <row r="1" spans="1:6" ht="23.25" x14ac:dyDescent="0.5">
      <c r="A1" s="152" t="s">
        <v>19</v>
      </c>
      <c r="B1" s="152"/>
      <c r="C1" s="152"/>
      <c r="D1" s="152"/>
      <c r="E1" s="152"/>
      <c r="F1" s="152"/>
    </row>
    <row r="2" spans="1:6" ht="26.25" x14ac:dyDescent="0.55000000000000004">
      <c r="A2" s="116" t="s">
        <v>20</v>
      </c>
      <c r="B2" s="116"/>
      <c r="C2" s="116"/>
      <c r="D2" s="116"/>
      <c r="E2" s="116"/>
      <c r="F2" s="116"/>
    </row>
    <row r="3" spans="1:6" ht="23.25" x14ac:dyDescent="0.5">
      <c r="A3" s="1" t="s">
        <v>21</v>
      </c>
      <c r="B3" s="1"/>
      <c r="C3" s="1"/>
      <c r="D3" s="1"/>
      <c r="E3" s="1"/>
      <c r="F3" s="1"/>
    </row>
    <row r="4" spans="1:6" ht="23.25" x14ac:dyDescent="0.5">
      <c r="A4" s="2" t="s">
        <v>22</v>
      </c>
      <c r="B4" s="2"/>
      <c r="C4" s="2"/>
      <c r="D4" s="2"/>
      <c r="E4" s="2"/>
      <c r="F4" s="2"/>
    </row>
    <row r="5" spans="1:6" ht="23.25" x14ac:dyDescent="0.5">
      <c r="A5" s="2" t="s">
        <v>1</v>
      </c>
      <c r="B5" s="2"/>
      <c r="C5" s="2"/>
      <c r="D5" s="2"/>
      <c r="E5" s="2"/>
      <c r="F5" s="2"/>
    </row>
    <row r="6" spans="1:6" ht="23.25" x14ac:dyDescent="0.5">
      <c r="A6" s="2" t="s">
        <v>23</v>
      </c>
      <c r="B6" s="2"/>
      <c r="C6" s="2"/>
      <c r="D6" s="2"/>
      <c r="E6" s="2"/>
      <c r="F6" s="2"/>
    </row>
    <row r="7" spans="1:6" ht="23.25" x14ac:dyDescent="0.5">
      <c r="A7" s="2" t="s">
        <v>24</v>
      </c>
      <c r="B7" s="2"/>
      <c r="C7" s="2"/>
      <c r="D7" s="2"/>
      <c r="E7" s="2"/>
      <c r="F7" s="2"/>
    </row>
    <row r="8" spans="1:6" ht="23.25" x14ac:dyDescent="0.5">
      <c r="A8" s="2" t="s">
        <v>25</v>
      </c>
      <c r="B8" s="2"/>
      <c r="C8" s="2" t="s">
        <v>26</v>
      </c>
      <c r="D8" s="2"/>
      <c r="E8" s="2" t="s">
        <v>27</v>
      </c>
      <c r="F8" s="2"/>
    </row>
    <row r="9" spans="1:6" ht="24" thickBot="1" x14ac:dyDescent="0.55000000000000004">
      <c r="A9" s="152" t="s">
        <v>3</v>
      </c>
      <c r="B9" s="152"/>
      <c r="C9" s="152"/>
      <c r="D9" s="152"/>
      <c r="E9" s="152"/>
      <c r="F9" s="152"/>
    </row>
    <row r="10" spans="1:6" ht="24.75" thickTop="1" thickBot="1" x14ac:dyDescent="0.25">
      <c r="A10" s="36" t="s">
        <v>4</v>
      </c>
      <c r="B10" s="37" t="s">
        <v>5</v>
      </c>
      <c r="C10" s="153" t="s">
        <v>28</v>
      </c>
      <c r="D10" s="154"/>
      <c r="E10" s="153" t="s">
        <v>10</v>
      </c>
      <c r="F10" s="155"/>
    </row>
    <row r="11" spans="1:6" ht="24" thickTop="1" x14ac:dyDescent="0.5">
      <c r="A11" s="38">
        <v>1</v>
      </c>
      <c r="B11" s="39" t="s">
        <v>29</v>
      </c>
      <c r="C11" s="149"/>
      <c r="D11" s="150"/>
      <c r="E11" s="149"/>
      <c r="F11" s="151"/>
    </row>
    <row r="12" spans="1:6" ht="23.25" x14ac:dyDescent="0.5">
      <c r="A12" s="40">
        <v>2</v>
      </c>
      <c r="B12" s="41" t="s">
        <v>29</v>
      </c>
      <c r="C12" s="140"/>
      <c r="D12" s="141"/>
      <c r="E12" s="140"/>
      <c r="F12" s="142"/>
    </row>
    <row r="13" spans="1:6" ht="23.25" x14ac:dyDescent="0.5">
      <c r="A13" s="40">
        <v>3</v>
      </c>
      <c r="B13" s="41" t="s">
        <v>29</v>
      </c>
      <c r="C13" s="140"/>
      <c r="D13" s="141"/>
      <c r="E13" s="140"/>
      <c r="F13" s="142"/>
    </row>
    <row r="14" spans="1:6" ht="23.25" x14ac:dyDescent="0.5">
      <c r="A14" s="40">
        <v>4</v>
      </c>
      <c r="B14" s="41" t="s">
        <v>29</v>
      </c>
      <c r="C14" s="140"/>
      <c r="D14" s="141"/>
      <c r="E14" s="140"/>
      <c r="F14" s="142"/>
    </row>
    <row r="15" spans="1:6" ht="23.25" x14ac:dyDescent="0.5">
      <c r="A15" s="40"/>
      <c r="B15" s="41" t="s">
        <v>30</v>
      </c>
      <c r="C15" s="140"/>
      <c r="D15" s="141"/>
      <c r="E15" s="140"/>
      <c r="F15" s="142"/>
    </row>
    <row r="16" spans="1:6" ht="23.25" x14ac:dyDescent="0.5">
      <c r="A16" s="40"/>
      <c r="B16" s="41"/>
      <c r="C16" s="140"/>
      <c r="D16" s="141"/>
      <c r="E16" s="140"/>
      <c r="F16" s="142"/>
    </row>
    <row r="17" spans="1:6" ht="24" thickBot="1" x14ac:dyDescent="0.55000000000000004">
      <c r="A17" s="42"/>
      <c r="B17" s="43"/>
      <c r="C17" s="143"/>
      <c r="D17" s="144"/>
      <c r="E17" s="143"/>
      <c r="F17" s="145"/>
    </row>
    <row r="18" spans="1:6" ht="24" thickTop="1" x14ac:dyDescent="0.5">
      <c r="A18" s="146" t="s">
        <v>31</v>
      </c>
      <c r="B18" s="4" t="s">
        <v>32</v>
      </c>
      <c r="C18" s="149"/>
      <c r="D18" s="150"/>
      <c r="E18" s="149"/>
      <c r="F18" s="151"/>
    </row>
    <row r="19" spans="1:6" ht="24" thickBot="1" x14ac:dyDescent="0.55000000000000004">
      <c r="A19" s="147"/>
      <c r="B19" s="44" t="s">
        <v>33</v>
      </c>
      <c r="C19" s="143"/>
      <c r="D19" s="144"/>
      <c r="E19" s="143"/>
      <c r="F19" s="145"/>
    </row>
    <row r="20" spans="1:6" ht="24" thickTop="1" x14ac:dyDescent="0.5">
      <c r="A20" s="147"/>
      <c r="B20" s="45" t="s">
        <v>34</v>
      </c>
      <c r="C20" s="35"/>
      <c r="D20" s="35"/>
      <c r="E20" s="35"/>
      <c r="F20" s="46"/>
    </row>
    <row r="21" spans="1:6" ht="24" thickBot="1" x14ac:dyDescent="0.55000000000000004">
      <c r="A21" s="148"/>
      <c r="B21" s="47"/>
      <c r="C21" s="48"/>
      <c r="D21" s="48"/>
      <c r="E21" s="48"/>
      <c r="F21" s="49"/>
    </row>
    <row r="22" spans="1:6" ht="24" thickTop="1" x14ac:dyDescent="0.5">
      <c r="A22" s="35"/>
      <c r="B22" s="35"/>
      <c r="C22" s="35"/>
      <c r="D22" s="35"/>
      <c r="E22" s="35"/>
      <c r="F22" s="35"/>
    </row>
    <row r="23" spans="1:6" ht="23.25" x14ac:dyDescent="0.5">
      <c r="A23" s="138" t="s">
        <v>35</v>
      </c>
      <c r="B23" s="138"/>
      <c r="C23" s="138"/>
      <c r="D23" s="138"/>
      <c r="E23" s="138"/>
      <c r="F23" s="138"/>
    </row>
    <row r="24" spans="1:6" ht="23.25" x14ac:dyDescent="0.5">
      <c r="A24" s="138" t="s">
        <v>36</v>
      </c>
      <c r="B24" s="138"/>
      <c r="C24" s="138"/>
      <c r="D24" s="138"/>
      <c r="E24" s="138"/>
      <c r="F24" s="138"/>
    </row>
    <row r="25" spans="1:6" ht="23.25" x14ac:dyDescent="0.5">
      <c r="A25" s="138" t="s">
        <v>37</v>
      </c>
      <c r="B25" s="138"/>
      <c r="C25" s="138"/>
      <c r="D25" s="138"/>
      <c r="E25" s="138"/>
      <c r="F25" s="138"/>
    </row>
    <row r="26" spans="1:6" ht="23.25" x14ac:dyDescent="0.5">
      <c r="A26" s="35"/>
      <c r="B26" s="35"/>
      <c r="C26" s="35"/>
      <c r="D26" s="35"/>
      <c r="E26" s="35"/>
      <c r="F26" s="35"/>
    </row>
    <row r="27" spans="1:6" ht="23.25" x14ac:dyDescent="0.5">
      <c r="A27" s="138" t="s">
        <v>35</v>
      </c>
      <c r="B27" s="138"/>
      <c r="C27" s="35"/>
      <c r="D27" s="138" t="s">
        <v>35</v>
      </c>
      <c r="E27" s="138"/>
      <c r="F27" s="138"/>
    </row>
    <row r="28" spans="1:6" ht="23.25" x14ac:dyDescent="0.5">
      <c r="A28" s="138" t="s">
        <v>36</v>
      </c>
      <c r="B28" s="138"/>
      <c r="C28" s="35"/>
      <c r="D28" s="138" t="s">
        <v>36</v>
      </c>
      <c r="E28" s="138"/>
      <c r="F28" s="138"/>
    </row>
    <row r="29" spans="1:6" ht="23.25" x14ac:dyDescent="0.5">
      <c r="A29" s="138" t="s">
        <v>38</v>
      </c>
      <c r="B29" s="138"/>
      <c r="C29" s="35"/>
      <c r="D29" s="138" t="s">
        <v>38</v>
      </c>
      <c r="E29" s="138"/>
      <c r="F29" s="138"/>
    </row>
    <row r="30" spans="1:6" ht="24.75" x14ac:dyDescent="0.6">
      <c r="A30" s="139"/>
      <c r="B30" s="139"/>
      <c r="C30" s="139"/>
      <c r="D30" s="139"/>
      <c r="E30" s="139"/>
      <c r="F30" s="139"/>
    </row>
  </sheetData>
  <mergeCells count="34">
    <mergeCell ref="C11:D11"/>
    <mergeCell ref="E11:F11"/>
    <mergeCell ref="A1:F1"/>
    <mergeCell ref="A2:F2"/>
    <mergeCell ref="A9:F9"/>
    <mergeCell ref="C10:D10"/>
    <mergeCell ref="E10:F10"/>
    <mergeCell ref="C12:D12"/>
    <mergeCell ref="E12:F12"/>
    <mergeCell ref="C13:D13"/>
    <mergeCell ref="E13:F13"/>
    <mergeCell ref="C14:D14"/>
    <mergeCell ref="E14:F14"/>
    <mergeCell ref="A23:F23"/>
    <mergeCell ref="C15:D15"/>
    <mergeCell ref="E15:F15"/>
    <mergeCell ref="C16:D16"/>
    <mergeCell ref="E16:F16"/>
    <mergeCell ref="C17:D17"/>
    <mergeCell ref="E17:F17"/>
    <mergeCell ref="A18:A21"/>
    <mergeCell ref="C18:D18"/>
    <mergeCell ref="E18:F18"/>
    <mergeCell ref="C19:D19"/>
    <mergeCell ref="E19:F19"/>
    <mergeCell ref="A29:B29"/>
    <mergeCell ref="D29:F29"/>
    <mergeCell ref="A30:F30"/>
    <mergeCell ref="A24:F24"/>
    <mergeCell ref="A25:F25"/>
    <mergeCell ref="A27:B27"/>
    <mergeCell ref="D27:F27"/>
    <mergeCell ref="A28:B28"/>
    <mergeCell ref="D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ปร.4 </vt:lpstr>
      <vt:lpstr>ปร.5</vt:lpstr>
      <vt:lpstr>ปร.6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warcom-pt</cp:lastModifiedBy>
  <cp:lastPrinted>2023-06-16T01:54:46Z</cp:lastPrinted>
  <dcterms:created xsi:type="dcterms:W3CDTF">2020-01-14T11:52:32Z</dcterms:created>
  <dcterms:modified xsi:type="dcterms:W3CDTF">2023-06-26T07:39:16Z</dcterms:modified>
</cp:coreProperties>
</file>